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schnell\Pictures\"/>
    </mc:Choice>
  </mc:AlternateContent>
  <bookViews>
    <workbookView xWindow="0" yWindow="0" windowWidth="19368" windowHeight="8904" activeTab="1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I37" i="1"/>
  <c r="H37" i="1"/>
  <c r="J11" i="1"/>
  <c r="J12" i="1"/>
  <c r="J13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9" i="1"/>
  <c r="J10" i="1"/>
  <c r="J9" i="1"/>
  <c r="K10" i="1"/>
  <c r="I6" i="1"/>
  <c r="I7" i="1"/>
  <c r="H6" i="1"/>
  <c r="H7" i="1"/>
  <c r="J30" i="1"/>
  <c r="J29" i="1"/>
  <c r="I34" i="1"/>
  <c r="H34" i="1"/>
  <c r="I32" i="1"/>
  <c r="H32" i="1"/>
  <c r="G32" i="1"/>
  <c r="I31" i="1"/>
  <c r="H31" i="1"/>
  <c r="I29" i="1"/>
  <c r="H29" i="1"/>
  <c r="I28" i="1"/>
  <c r="H28" i="1"/>
  <c r="I22" i="1"/>
  <c r="I23" i="1"/>
  <c r="I24" i="1"/>
  <c r="I25" i="1"/>
  <c r="I26" i="1"/>
  <c r="I21" i="1"/>
  <c r="I9" i="1"/>
  <c r="I10" i="1"/>
  <c r="I11" i="1"/>
  <c r="I12" i="1"/>
  <c r="I13" i="1"/>
  <c r="I14" i="1"/>
  <c r="I15" i="1"/>
  <c r="I16" i="1"/>
  <c r="I17" i="1"/>
  <c r="I18" i="1"/>
  <c r="I19" i="1"/>
  <c r="I20" i="1"/>
  <c r="I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8" i="1"/>
  <c r="C14" i="1"/>
  <c r="B14" i="1"/>
  <c r="C10" i="1"/>
  <c r="C11" i="1" s="1"/>
  <c r="B11" i="1"/>
  <c r="C8" i="1"/>
  <c r="B8" i="1"/>
  <c r="C6" i="1"/>
</calcChain>
</file>

<file path=xl/sharedStrings.xml><?xml version="1.0" encoding="utf-8"?>
<sst xmlns="http://schemas.openxmlformats.org/spreadsheetml/2006/main" count="23" uniqueCount="18">
  <si>
    <t>Chomage</t>
  </si>
  <si>
    <t>Total des salaires bruts sur 12 mois</t>
  </si>
  <si>
    <t>Situation 1</t>
  </si>
  <si>
    <t>Situation 2</t>
  </si>
  <si>
    <t>Nombre
 de jours</t>
  </si>
  <si>
    <t>40,4%+14,68</t>
  </si>
  <si>
    <t>Avant prelev sociaux</t>
  </si>
  <si>
    <t>Après prelev sociaux</t>
  </si>
  <si>
    <t>maladie</t>
  </si>
  <si>
    <t>Conges maternité</t>
  </si>
  <si>
    <t>Sortie fin de préavis</t>
  </si>
  <si>
    <t xml:space="preserve">Nombre de CP à la sortie </t>
  </si>
  <si>
    <t xml:space="preserve">Salaire breut avec prime ancienneté </t>
  </si>
  <si>
    <t xml:space="preserve">Indemnité licenciement </t>
  </si>
  <si>
    <t>Indemnité CP</t>
  </si>
  <si>
    <t>Brut</t>
  </si>
  <si>
    <t xml:space="preserve">Transaction </t>
  </si>
  <si>
    <t>CSG :CRDS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</si>
</sst>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-* #,##0_-;\-* #,##0_-;_-* &quot;-&quot;??_-;_-@_-"/>
    <numFmt numFmtId="166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0" applyNumberFormat="1"/>
    <xf numFmtId="43" fontId="0" fillId="0" borderId="0" xfId="1" applyFont="1"/>
    <xf numFmtId="17" fontId="0" fillId="0" borderId="0" xfId="0" applyNumberFormat="1"/>
    <xf numFmtId="0" fontId="0" fillId="2" borderId="0" xfId="0" applyFill="1"/>
    <xf numFmtId="17" fontId="0" fillId="2" borderId="0" xfId="0" applyNumberFormat="1" applyFill="1"/>
    <xf numFmtId="0" fontId="0" fillId="3" borderId="0" xfId="0" applyFill="1"/>
    <xf numFmtId="17" fontId="0" fillId="3" borderId="0" xfId="0" applyNumberFormat="1" applyFill="1"/>
    <xf numFmtId="0" fontId="2" fillId="0" borderId="0" xfId="0" applyFont="1"/>
    <xf numFmtId="0" fontId="2" fillId="0" borderId="0" xfId="0" applyFont="1" applyAlignment="1">
      <alignment wrapText="1"/>
    </xf>
    <xf numFmtId="165" fontId="0" fillId="0" borderId="0" xfId="1" applyNumberFormat="1" applyFont="1"/>
    <xf numFmtId="166" fontId="0" fillId="0" borderId="0" xfId="0" applyNumberFormat="1"/>
    <xf numFmtId="10" fontId="0" fillId="0" borderId="0" xfId="0" applyNumberFormat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11" workbookViewId="0">
      <selection activeCell="I36" sqref="I36"/>
    </sheetView>
  </sheetViews>
  <sheetFormatPr baseColWidth="10" defaultRowHeight="14.4" x14ac:dyDescent="0.3"/>
  <cols>
    <col min="1" max="1" width="29.5546875" bestFit="1" customWidth="1"/>
    <col min="7" max="7" width="16.77734375" bestFit="1" customWidth="1"/>
  </cols>
  <sheetData>
    <row r="2" spans="1:11" ht="28.8" x14ac:dyDescent="0.3">
      <c r="E2" s="8"/>
      <c r="F2" s="8"/>
      <c r="G2" s="9" t="s">
        <v>4</v>
      </c>
      <c r="H2" s="8" t="s">
        <v>2</v>
      </c>
      <c r="I2" s="8" t="s">
        <v>3</v>
      </c>
    </row>
    <row r="4" spans="1:11" x14ac:dyDescent="0.3">
      <c r="E4" s="6">
        <v>23</v>
      </c>
      <c r="F4" s="7">
        <v>45383</v>
      </c>
    </row>
    <row r="5" spans="1:11" x14ac:dyDescent="0.3">
      <c r="B5" s="1">
        <v>0.7</v>
      </c>
      <c r="C5" s="1">
        <v>1</v>
      </c>
      <c r="E5" s="6">
        <v>22</v>
      </c>
      <c r="F5" s="7">
        <v>45413</v>
      </c>
      <c r="H5">
        <v>3180.1</v>
      </c>
    </row>
    <row r="6" spans="1:11" x14ac:dyDescent="0.3">
      <c r="B6">
        <v>3341.44</v>
      </c>
      <c r="C6">
        <f>+B6*C5/B5</f>
        <v>4773.4857142857145</v>
      </c>
      <c r="E6" s="6">
        <v>21</v>
      </c>
      <c r="F6" s="7">
        <v>45444</v>
      </c>
      <c r="H6" s="2">
        <f t="shared" ref="H6:I7" si="0">+$B$6</f>
        <v>3341.44</v>
      </c>
      <c r="I6" s="2">
        <f t="shared" si="0"/>
        <v>3341.44</v>
      </c>
    </row>
    <row r="7" spans="1:11" x14ac:dyDescent="0.3">
      <c r="B7">
        <v>95.87</v>
      </c>
      <c r="C7">
        <v>95.87</v>
      </c>
      <c r="E7" s="6">
        <v>20</v>
      </c>
      <c r="F7" s="7">
        <v>45474</v>
      </c>
      <c r="H7" s="2">
        <f t="shared" si="0"/>
        <v>3341.44</v>
      </c>
      <c r="I7" s="2">
        <f t="shared" si="0"/>
        <v>3341.44</v>
      </c>
    </row>
    <row r="8" spans="1:11" x14ac:dyDescent="0.3">
      <c r="B8" s="2">
        <f>SUM(B6:B7)</f>
        <v>3437.31</v>
      </c>
      <c r="C8" s="2">
        <f>SUM(C6:C7)</f>
        <v>4869.3557142857144</v>
      </c>
      <c r="E8" s="6">
        <v>19</v>
      </c>
      <c r="F8" s="7">
        <v>45505</v>
      </c>
      <c r="G8" s="10">
        <v>14</v>
      </c>
      <c r="H8" s="2">
        <f>+$B$6</f>
        <v>3341.44</v>
      </c>
      <c r="I8" s="2">
        <f>+$B$6</f>
        <v>3341.44</v>
      </c>
    </row>
    <row r="9" spans="1:11" x14ac:dyDescent="0.3">
      <c r="B9" s="2"/>
      <c r="C9" s="2"/>
      <c r="E9" s="6">
        <v>18</v>
      </c>
      <c r="F9" s="7">
        <v>45536</v>
      </c>
      <c r="G9" s="10">
        <v>14</v>
      </c>
      <c r="H9" s="2">
        <f t="shared" ref="H9:I26" si="1">+$B$6</f>
        <v>3341.44</v>
      </c>
      <c r="I9" s="2">
        <f t="shared" si="1"/>
        <v>3341.44</v>
      </c>
      <c r="J9">
        <f>60+8.33</f>
        <v>68.33</v>
      </c>
      <c r="K9">
        <f>10.42-8.33</f>
        <v>2.09</v>
      </c>
    </row>
    <row r="10" spans="1:11" x14ac:dyDescent="0.3">
      <c r="B10" s="2">
        <v>2510.23</v>
      </c>
      <c r="C10" s="2">
        <f>+C8*B11</f>
        <v>3556.0373648787654</v>
      </c>
      <c r="E10" s="6">
        <v>17</v>
      </c>
      <c r="F10" s="7">
        <v>45566</v>
      </c>
      <c r="G10" s="10">
        <v>14</v>
      </c>
      <c r="H10" s="2">
        <f t="shared" si="1"/>
        <v>3341.44</v>
      </c>
      <c r="I10" s="2">
        <f t="shared" si="1"/>
        <v>3341.44</v>
      </c>
      <c r="J10">
        <f>+K9+J9</f>
        <v>70.42</v>
      </c>
      <c r="K10">
        <f>10.42-8.33</f>
        <v>2.09</v>
      </c>
    </row>
    <row r="11" spans="1:11" x14ac:dyDescent="0.3">
      <c r="B11" s="2">
        <f>+B10/B8</f>
        <v>0.73028909234255857</v>
      </c>
      <c r="C11" s="2">
        <f>+C10/C8</f>
        <v>0.73028909234255857</v>
      </c>
      <c r="E11" s="6">
        <v>16</v>
      </c>
      <c r="F11" s="7">
        <v>45597</v>
      </c>
      <c r="G11" s="10">
        <v>14</v>
      </c>
      <c r="H11" s="2">
        <f t="shared" si="1"/>
        <v>3341.44</v>
      </c>
      <c r="I11" s="2">
        <f t="shared" si="1"/>
        <v>3341.44</v>
      </c>
      <c r="J11">
        <f t="shared" ref="J11:J26" si="2">+K10+J10</f>
        <v>72.510000000000005</v>
      </c>
      <c r="K11">
        <f t="shared" ref="K11:K26" si="3">10.42-8.33</f>
        <v>2.09</v>
      </c>
    </row>
    <row r="12" spans="1:11" x14ac:dyDescent="0.3">
      <c r="E12" s="6">
        <v>15</v>
      </c>
      <c r="F12" s="7">
        <v>45627</v>
      </c>
      <c r="G12" s="10">
        <v>14</v>
      </c>
      <c r="H12" s="2">
        <f t="shared" si="1"/>
        <v>3341.44</v>
      </c>
      <c r="I12" s="2">
        <f t="shared" si="1"/>
        <v>3341.44</v>
      </c>
      <c r="J12">
        <f t="shared" si="2"/>
        <v>74.600000000000009</v>
      </c>
      <c r="K12">
        <f t="shared" si="3"/>
        <v>2.09</v>
      </c>
    </row>
    <row r="13" spans="1:11" x14ac:dyDescent="0.3">
      <c r="E13" s="6">
        <v>14</v>
      </c>
      <c r="F13" s="7">
        <v>45658</v>
      </c>
      <c r="G13" s="10">
        <v>14</v>
      </c>
      <c r="H13" s="2">
        <f t="shared" si="1"/>
        <v>3341.44</v>
      </c>
      <c r="I13" s="2">
        <f t="shared" si="1"/>
        <v>3341.44</v>
      </c>
      <c r="J13">
        <f t="shared" si="2"/>
        <v>76.690000000000012</v>
      </c>
      <c r="K13">
        <f t="shared" si="3"/>
        <v>2.09</v>
      </c>
    </row>
    <row r="14" spans="1:11" x14ac:dyDescent="0.3">
      <c r="A14" t="s">
        <v>0</v>
      </c>
      <c r="B14">
        <f>+B10*0.57</f>
        <v>1430.8310999999999</v>
      </c>
      <c r="C14">
        <f>+C10*0.57</f>
        <v>2026.941297980896</v>
      </c>
      <c r="E14" s="6">
        <v>13</v>
      </c>
      <c r="F14" s="7">
        <v>45689</v>
      </c>
      <c r="G14" s="10">
        <v>14</v>
      </c>
      <c r="H14" s="2">
        <f t="shared" si="1"/>
        <v>3341.44</v>
      </c>
      <c r="I14" s="2">
        <f t="shared" si="1"/>
        <v>3341.44</v>
      </c>
      <c r="J14">
        <f t="shared" si="2"/>
        <v>78.780000000000015</v>
      </c>
      <c r="K14">
        <f t="shared" si="3"/>
        <v>2.09</v>
      </c>
    </row>
    <row r="15" spans="1:11" x14ac:dyDescent="0.3">
      <c r="E15">
        <v>12</v>
      </c>
      <c r="F15" s="3">
        <v>45717</v>
      </c>
      <c r="G15" s="10"/>
      <c r="H15" s="2">
        <f t="shared" si="1"/>
        <v>3341.44</v>
      </c>
      <c r="I15" s="2">
        <f t="shared" si="1"/>
        <v>3341.44</v>
      </c>
      <c r="J15">
        <f t="shared" si="2"/>
        <v>80.870000000000019</v>
      </c>
      <c r="K15">
        <f t="shared" si="3"/>
        <v>2.09</v>
      </c>
    </row>
    <row r="16" spans="1:11" x14ac:dyDescent="0.3">
      <c r="E16" s="4">
        <v>11</v>
      </c>
      <c r="F16" s="5">
        <v>45748</v>
      </c>
      <c r="G16" s="10" t="s">
        <v>9</v>
      </c>
      <c r="H16" s="2">
        <f t="shared" si="1"/>
        <v>3341.44</v>
      </c>
      <c r="I16" s="2">
        <f t="shared" si="1"/>
        <v>3341.44</v>
      </c>
      <c r="J16">
        <f t="shared" si="2"/>
        <v>82.960000000000022</v>
      </c>
      <c r="K16">
        <f t="shared" si="3"/>
        <v>2.09</v>
      </c>
    </row>
    <row r="17" spans="1:11" x14ac:dyDescent="0.3">
      <c r="E17" s="4">
        <v>10</v>
      </c>
      <c r="F17" s="5">
        <v>45778</v>
      </c>
      <c r="G17" s="10" t="s">
        <v>9</v>
      </c>
      <c r="H17" s="2">
        <f t="shared" si="1"/>
        <v>3341.44</v>
      </c>
      <c r="I17" s="2">
        <f t="shared" si="1"/>
        <v>3341.44</v>
      </c>
      <c r="J17">
        <f t="shared" si="2"/>
        <v>85.050000000000026</v>
      </c>
      <c r="K17">
        <f t="shared" si="3"/>
        <v>2.09</v>
      </c>
    </row>
    <row r="18" spans="1:11" x14ac:dyDescent="0.3">
      <c r="E18" s="4">
        <v>9</v>
      </c>
      <c r="F18" s="5">
        <v>45809</v>
      </c>
      <c r="G18" s="10" t="s">
        <v>9</v>
      </c>
      <c r="H18" s="2">
        <f t="shared" si="1"/>
        <v>3341.44</v>
      </c>
      <c r="I18" s="2">
        <f t="shared" si="1"/>
        <v>3341.44</v>
      </c>
      <c r="J18">
        <f t="shared" si="2"/>
        <v>87.140000000000029</v>
      </c>
      <c r="K18">
        <f t="shared" si="3"/>
        <v>2.09</v>
      </c>
    </row>
    <row r="19" spans="1:11" x14ac:dyDescent="0.3">
      <c r="E19" s="4">
        <v>8</v>
      </c>
      <c r="F19" s="5">
        <v>45839</v>
      </c>
      <c r="G19" s="10" t="s">
        <v>9</v>
      </c>
      <c r="H19" s="2">
        <f t="shared" si="1"/>
        <v>3341.44</v>
      </c>
      <c r="I19" s="2">
        <f t="shared" si="1"/>
        <v>3341.44</v>
      </c>
      <c r="J19">
        <f t="shared" si="2"/>
        <v>89.230000000000032</v>
      </c>
      <c r="K19">
        <f t="shared" si="3"/>
        <v>2.09</v>
      </c>
    </row>
    <row r="20" spans="1:11" x14ac:dyDescent="0.3">
      <c r="E20" s="4">
        <v>7</v>
      </c>
      <c r="F20" s="5">
        <v>45870</v>
      </c>
      <c r="G20" s="10" t="s">
        <v>9</v>
      </c>
      <c r="H20" s="2">
        <f t="shared" si="1"/>
        <v>3341.44</v>
      </c>
      <c r="I20" s="2">
        <f t="shared" si="1"/>
        <v>3341.44</v>
      </c>
      <c r="J20">
        <f t="shared" si="2"/>
        <v>91.320000000000036</v>
      </c>
      <c r="K20">
        <f t="shared" si="3"/>
        <v>2.09</v>
      </c>
    </row>
    <row r="21" spans="1:11" x14ac:dyDescent="0.3">
      <c r="A21" t="s">
        <v>1</v>
      </c>
      <c r="E21" s="4">
        <v>6</v>
      </c>
      <c r="F21" s="5">
        <v>45901</v>
      </c>
      <c r="G21" s="10" t="s">
        <v>8</v>
      </c>
      <c r="H21" s="2">
        <f t="shared" si="1"/>
        <v>3341.44</v>
      </c>
      <c r="I21" s="2">
        <f>+$C$6</f>
        <v>4773.4857142857145</v>
      </c>
      <c r="J21">
        <f t="shared" si="2"/>
        <v>93.410000000000039</v>
      </c>
      <c r="K21">
        <f t="shared" si="3"/>
        <v>2.09</v>
      </c>
    </row>
    <row r="22" spans="1:11" x14ac:dyDescent="0.3">
      <c r="E22" s="4">
        <v>5</v>
      </c>
      <c r="F22" s="5">
        <v>45931</v>
      </c>
      <c r="G22" s="10" t="s">
        <v>8</v>
      </c>
      <c r="H22" s="2">
        <f t="shared" si="1"/>
        <v>3341.44</v>
      </c>
      <c r="I22" s="2">
        <f t="shared" ref="I22:I26" si="4">+$C$6</f>
        <v>4773.4857142857145</v>
      </c>
      <c r="J22">
        <f t="shared" si="2"/>
        <v>95.500000000000043</v>
      </c>
      <c r="K22">
        <f t="shared" si="3"/>
        <v>2.09</v>
      </c>
    </row>
    <row r="23" spans="1:11" x14ac:dyDescent="0.3">
      <c r="E23">
        <v>4</v>
      </c>
      <c r="F23" s="3">
        <v>45962</v>
      </c>
      <c r="G23" s="10">
        <v>14</v>
      </c>
      <c r="H23" s="2">
        <f t="shared" si="1"/>
        <v>3341.44</v>
      </c>
      <c r="I23" s="2">
        <f t="shared" si="4"/>
        <v>4773.4857142857145</v>
      </c>
      <c r="J23">
        <f t="shared" si="2"/>
        <v>97.590000000000046</v>
      </c>
      <c r="K23">
        <f t="shared" si="3"/>
        <v>2.09</v>
      </c>
    </row>
    <row r="24" spans="1:11" x14ac:dyDescent="0.3">
      <c r="E24">
        <v>3</v>
      </c>
      <c r="F24" s="3">
        <v>45992</v>
      </c>
      <c r="G24" s="10">
        <v>14</v>
      </c>
      <c r="H24" s="2">
        <f t="shared" si="1"/>
        <v>3341.44</v>
      </c>
      <c r="I24" s="2">
        <f t="shared" si="4"/>
        <v>4773.4857142857145</v>
      </c>
      <c r="J24">
        <f t="shared" si="2"/>
        <v>99.680000000000049</v>
      </c>
      <c r="K24">
        <f t="shared" si="3"/>
        <v>2.09</v>
      </c>
    </row>
    <row r="25" spans="1:11" x14ac:dyDescent="0.3">
      <c r="E25">
        <v>2</v>
      </c>
      <c r="F25" s="3">
        <v>46023</v>
      </c>
      <c r="G25" s="10">
        <v>14</v>
      </c>
      <c r="H25" s="2">
        <f t="shared" si="1"/>
        <v>3341.44</v>
      </c>
      <c r="I25" s="2">
        <f t="shared" si="4"/>
        <v>4773.4857142857145</v>
      </c>
      <c r="J25">
        <f t="shared" si="2"/>
        <v>101.77000000000005</v>
      </c>
      <c r="K25">
        <f t="shared" si="3"/>
        <v>2.09</v>
      </c>
    </row>
    <row r="26" spans="1:11" x14ac:dyDescent="0.3">
      <c r="E26">
        <v>1</v>
      </c>
      <c r="F26" s="3">
        <v>46054</v>
      </c>
      <c r="G26" s="10">
        <v>14</v>
      </c>
      <c r="H26" s="2">
        <f t="shared" si="1"/>
        <v>3341.44</v>
      </c>
      <c r="I26" s="2">
        <f t="shared" si="4"/>
        <v>4773.4857142857145</v>
      </c>
      <c r="J26">
        <f t="shared" si="2"/>
        <v>103.86000000000006</v>
      </c>
      <c r="K26">
        <f t="shared" si="3"/>
        <v>2.09</v>
      </c>
    </row>
    <row r="28" spans="1:11" x14ac:dyDescent="0.3">
      <c r="H28" s="11">
        <f>SUM(H8:H27)-SUM(H16:H22)</f>
        <v>40097.280000000013</v>
      </c>
      <c r="I28" s="11">
        <f>SUM(I8:I27)-SUM(I16:I22)</f>
        <v>45825.462857142877</v>
      </c>
    </row>
    <row r="29" spans="1:11" x14ac:dyDescent="0.3">
      <c r="H29">
        <f>+H28/365</f>
        <v>109.85556164383566</v>
      </c>
      <c r="I29">
        <f>+I28/365</f>
        <v>125.54921330724076</v>
      </c>
      <c r="J29">
        <f>153/12</f>
        <v>12.75</v>
      </c>
    </row>
    <row r="30" spans="1:11" x14ac:dyDescent="0.3">
      <c r="J30">
        <f>3.5*4</f>
        <v>14</v>
      </c>
    </row>
    <row r="31" spans="1:11" x14ac:dyDescent="0.3">
      <c r="F31" s="12" t="s">
        <v>5</v>
      </c>
      <c r="G31" s="12">
        <v>0.40400000000000003</v>
      </c>
      <c r="H31">
        <f>+G31*H29+14.68</f>
        <v>59.061646904109608</v>
      </c>
      <c r="I31">
        <f>+G31*I29+14.68</f>
        <v>65.40188217612527</v>
      </c>
    </row>
    <row r="32" spans="1:11" x14ac:dyDescent="0.3">
      <c r="F32" s="1">
        <v>0.56999999999999995</v>
      </c>
      <c r="G32" s="1">
        <f>+F32</f>
        <v>0.56999999999999995</v>
      </c>
      <c r="H32">
        <f>+H29*G32</f>
        <v>62.61767013698632</v>
      </c>
      <c r="I32">
        <f>+I29*G32</f>
        <v>71.563051585127226</v>
      </c>
    </row>
    <row r="34" spans="1:9" x14ac:dyDescent="0.3">
      <c r="A34" t="s">
        <v>10</v>
      </c>
      <c r="B34" s="13">
        <v>46163</v>
      </c>
      <c r="F34" t="s">
        <v>6</v>
      </c>
      <c r="H34">
        <f>+H32*30</f>
        <v>1878.5301041095895</v>
      </c>
      <c r="I34">
        <f>+I32*30</f>
        <v>2146.891547553817</v>
      </c>
    </row>
    <row r="35" spans="1:9" x14ac:dyDescent="0.3">
      <c r="A35" t="s">
        <v>11</v>
      </c>
      <c r="B35">
        <v>103</v>
      </c>
    </row>
    <row r="36" spans="1:9" x14ac:dyDescent="0.3">
      <c r="A36" t="s">
        <v>12</v>
      </c>
      <c r="B36">
        <v>3341.41</v>
      </c>
      <c r="F36" t="s">
        <v>7</v>
      </c>
      <c r="H36" s="1">
        <v>0.04</v>
      </c>
      <c r="I36" s="1">
        <v>0.04</v>
      </c>
    </row>
    <row r="37" spans="1:9" x14ac:dyDescent="0.3">
      <c r="H37">
        <f>+H34-H36*H34</f>
        <v>1803.3888999452058</v>
      </c>
      <c r="I37">
        <f>+I34-I36*I34</f>
        <v>2061.0158856516641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8"/>
  <sheetViews>
    <sheetView tabSelected="1" workbookViewId="0">
      <selection activeCell="D5" sqref="D5"/>
    </sheetView>
  </sheetViews>
  <sheetFormatPr baseColWidth="10" defaultRowHeight="14.4" x14ac:dyDescent="0.3"/>
  <cols>
    <col min="1" max="1" width="20.5546875" bestFit="1" customWidth="1"/>
  </cols>
  <sheetData>
    <row r="4" spans="1:4" x14ac:dyDescent="0.3">
      <c r="C4" t="s">
        <v>15</v>
      </c>
      <c r="D4" t="s">
        <v>17</v>
      </c>
    </row>
    <row r="6" spans="1:4" x14ac:dyDescent="0.3">
      <c r="A6" t="s">
        <v>13</v>
      </c>
      <c r="C6">
        <v>8300</v>
      </c>
    </row>
    <row r="7" spans="1:4" x14ac:dyDescent="0.3">
      <c r="A7" t="s">
        <v>14</v>
      </c>
      <c r="C7">
        <f>103*157</f>
        <v>16171</v>
      </c>
    </row>
    <row r="8" spans="1:4" x14ac:dyDescent="0.3">
      <c r="A8" t="s">
        <v>16</v>
      </c>
      <c r="C8">
        <v>16000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SCHNELL</dc:creator>
  <cp:lastModifiedBy>Aurélie SCHNELL</cp:lastModifiedBy>
  <dcterms:created xsi:type="dcterms:W3CDTF">2025-12-10T13:20:25Z</dcterms:created>
  <dcterms:modified xsi:type="dcterms:W3CDTF">2025-12-10T15:20:24Z</dcterms:modified>
</cp:coreProperties>
</file>